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Členové" sheetId="1" r:id="rId1"/>
    <sheet name="Příjmy" sheetId="3" r:id="rId2"/>
    <sheet name="Výdaje" sheetId="4" r:id="rId3"/>
  </sheets>
  <definedNames>
    <definedName name="_xlnm._FilterDatabase" localSheetId="0" hidden="1">Členové!$A$1:$V$1</definedName>
    <definedName name="_xlnm._FilterDatabase" localSheetId="1" hidden="1">Příjmy!$A$2:$B$12</definedName>
    <definedName name="_xlnm._FilterDatabase" localSheetId="2" hidden="1">Výdaje!$A$8:$B$18</definedName>
  </definedNames>
  <calcPr calcId="125725"/>
</workbook>
</file>

<file path=xl/calcChain.xml><?xml version="1.0" encoding="utf-8"?>
<calcChain xmlns="http://schemas.openxmlformats.org/spreadsheetml/2006/main">
  <c r="I63" i="1"/>
  <c r="I45"/>
  <c r="I60"/>
  <c r="I4"/>
  <c r="I62"/>
  <c r="I10"/>
  <c r="I17"/>
  <c r="I16"/>
  <c r="I33"/>
  <c r="I14"/>
  <c r="I58"/>
  <c r="I5"/>
  <c r="I7"/>
  <c r="I52"/>
  <c r="I3"/>
  <c r="I42"/>
  <c r="I38"/>
  <c r="I8"/>
  <c r="I25"/>
  <c r="I6"/>
  <c r="I9"/>
  <c r="I57"/>
  <c r="I18"/>
  <c r="I12"/>
  <c r="I46"/>
  <c r="I36"/>
  <c r="B6" i="4"/>
  <c r="B57"/>
  <c r="B56" s="1"/>
  <c r="B55"/>
  <c r="B52"/>
  <c r="B51"/>
  <c r="B48"/>
  <c r="B46"/>
  <c r="B45"/>
  <c r="B44"/>
  <c r="B43"/>
  <c r="B41"/>
  <c r="B36"/>
  <c r="B35"/>
  <c r="B33"/>
  <c r="B30"/>
  <c r="B23"/>
  <c r="B19" s="1"/>
  <c r="B18"/>
  <c r="B11"/>
  <c r="B8"/>
  <c r="B58" s="1"/>
  <c r="B50" i="3"/>
  <c r="B30"/>
  <c r="B13"/>
  <c r="B2"/>
  <c r="B38"/>
  <c r="B27"/>
  <c r="B51"/>
  <c r="B49"/>
  <c r="B46"/>
  <c r="B45"/>
  <c r="B42"/>
  <c r="B40"/>
  <c r="B39"/>
  <c r="B37"/>
  <c r="B29"/>
  <c r="B35"/>
  <c r="B24"/>
  <c r="B17"/>
  <c r="B12"/>
  <c r="B5"/>
  <c r="I2" i="1"/>
  <c r="I19"/>
  <c r="I39"/>
  <c r="I29"/>
  <c r="I40"/>
  <c r="I51"/>
  <c r="I27"/>
  <c r="I34"/>
  <c r="I32"/>
  <c r="I31"/>
  <c r="I30"/>
  <c r="I28"/>
  <c r="I56"/>
  <c r="I26"/>
  <c r="I61"/>
  <c r="I24"/>
  <c r="I23"/>
  <c r="I22"/>
  <c r="I54"/>
  <c r="I21"/>
  <c r="I20"/>
  <c r="I53"/>
  <c r="I13"/>
  <c r="I15"/>
  <c r="I50"/>
  <c r="I11"/>
  <c r="I48"/>
  <c r="I49"/>
  <c r="I59"/>
  <c r="I43"/>
  <c r="I41"/>
  <c r="I37"/>
  <c r="I35"/>
  <c r="I44"/>
  <c r="I47"/>
  <c r="I55"/>
  <c r="B52" i="3" l="1"/>
</calcChain>
</file>

<file path=xl/sharedStrings.xml><?xml version="1.0" encoding="utf-8"?>
<sst xmlns="http://schemas.openxmlformats.org/spreadsheetml/2006/main" count="650" uniqueCount="366">
  <si>
    <t>Jméno</t>
  </si>
  <si>
    <t>Příjmení</t>
  </si>
  <si>
    <t>E-mail</t>
  </si>
  <si>
    <t>Jméno na FB</t>
  </si>
  <si>
    <t>Nick na PP</t>
  </si>
  <si>
    <t>Jaroslav</t>
  </si>
  <si>
    <t>Bajzík</t>
  </si>
  <si>
    <t>jbajzik@centrum.sk</t>
  </si>
  <si>
    <t>Jaro Bajzík</t>
  </si>
  <si>
    <t>Nepster930</t>
  </si>
  <si>
    <t>Aktivní</t>
  </si>
  <si>
    <t>Ano</t>
  </si>
  <si>
    <t>Vít</t>
  </si>
  <si>
    <t>Goryl</t>
  </si>
  <si>
    <t>vit.goryl@seznam.cz</t>
  </si>
  <si>
    <t>Vít Goryl</t>
  </si>
  <si>
    <t>ziomek1183</t>
  </si>
  <si>
    <t>Jabuk</t>
  </si>
  <si>
    <t>lanik.jakub.home@gmail.com</t>
  </si>
  <si>
    <t>Jacob El</t>
  </si>
  <si>
    <t>JacobEl</t>
  </si>
  <si>
    <t xml:space="preserve">Daniel </t>
  </si>
  <si>
    <t>Vlček</t>
  </si>
  <si>
    <t>arachnusspinner@centrum.sk</t>
  </si>
  <si>
    <t>Arachno</t>
  </si>
  <si>
    <t>Ne</t>
  </si>
  <si>
    <t>Martin</t>
  </si>
  <si>
    <t>Andráši</t>
  </si>
  <si>
    <t>andrasi.m007@gmail.com</t>
  </si>
  <si>
    <t>Martin Andráši</t>
  </si>
  <si>
    <t>Guteres</t>
  </si>
  <si>
    <t>Roman</t>
  </si>
  <si>
    <t>Šmída</t>
  </si>
  <si>
    <t>winnest@seznam.cz</t>
  </si>
  <si>
    <t>Roman Tepi</t>
  </si>
  <si>
    <t>winnest</t>
  </si>
  <si>
    <t>Pavel</t>
  </si>
  <si>
    <t>Lesniak</t>
  </si>
  <si>
    <t>xLeznaP@seznam.cz</t>
  </si>
  <si>
    <t>Pavel Lesniak</t>
  </si>
  <si>
    <t>ZLosin</t>
  </si>
  <si>
    <t>Petr</t>
  </si>
  <si>
    <t>Jelínek</t>
  </si>
  <si>
    <t>p3trik@centrum.cz</t>
  </si>
  <si>
    <t>P3trik</t>
  </si>
  <si>
    <t>Martin Štverák</t>
  </si>
  <si>
    <t>Štverák</t>
  </si>
  <si>
    <t>martin89sss@gmail.com</t>
  </si>
  <si>
    <t>martin89s</t>
  </si>
  <si>
    <t>Filip</t>
  </si>
  <si>
    <t>Svoboda</t>
  </si>
  <si>
    <t>herejke@seznam.cz</t>
  </si>
  <si>
    <t>Shablagooo</t>
  </si>
  <si>
    <t>IwnatTilt</t>
  </si>
  <si>
    <t>amaset@centrum.cz</t>
  </si>
  <si>
    <t>Šedivý</t>
  </si>
  <si>
    <t>Jan Novák</t>
  </si>
  <si>
    <t>Milan</t>
  </si>
  <si>
    <t>Burdych</t>
  </si>
  <si>
    <t>milan.burdych@gmail.com</t>
  </si>
  <si>
    <t>superuorme</t>
  </si>
  <si>
    <t>Milan Burdych</t>
  </si>
  <si>
    <t>alek.lichtman@gmail.com</t>
  </si>
  <si>
    <t>Alek</t>
  </si>
  <si>
    <t>johndoe1313</t>
  </si>
  <si>
    <t>Lichtman</t>
  </si>
  <si>
    <t>Alek Lichtman</t>
  </si>
  <si>
    <t>Vojtech</t>
  </si>
  <si>
    <t>Sabela</t>
  </si>
  <si>
    <t>Vojteee@gmail.com</t>
  </si>
  <si>
    <t>Vojta AquaKabela</t>
  </si>
  <si>
    <t>Aquakabela</t>
  </si>
  <si>
    <t>stana1990</t>
  </si>
  <si>
    <t>stanislavtryska@seznam.cz</t>
  </si>
  <si>
    <t>Stanislav</t>
  </si>
  <si>
    <t>Tryska</t>
  </si>
  <si>
    <t>Ales851</t>
  </si>
  <si>
    <t>Aleš krejčí</t>
  </si>
  <si>
    <t>Aleš</t>
  </si>
  <si>
    <t>Krejčí</t>
  </si>
  <si>
    <t>KrejciAles01@gmail.com</t>
  </si>
  <si>
    <t>Michal</t>
  </si>
  <si>
    <t>zuppy123@centrum.cz</t>
  </si>
  <si>
    <t>zuppy90</t>
  </si>
  <si>
    <t>Župan</t>
  </si>
  <si>
    <t>Mr.M@r</t>
  </si>
  <si>
    <t>ondra.praha@seznam.cz</t>
  </si>
  <si>
    <t>Ondřej</t>
  </si>
  <si>
    <t>Már</t>
  </si>
  <si>
    <t>Ondřej Már</t>
  </si>
  <si>
    <t>Lorenzini</t>
  </si>
  <si>
    <t>lorenzinipetr@gmail.com</t>
  </si>
  <si>
    <t>MaxikDDD</t>
  </si>
  <si>
    <t>Petr Lorenzini</t>
  </si>
  <si>
    <t>Swed</t>
  </si>
  <si>
    <t>tomas.hrna@gmail.com</t>
  </si>
  <si>
    <t>Tomáš</t>
  </si>
  <si>
    <t>Hrňa</t>
  </si>
  <si>
    <t>Tomáš Hrňa</t>
  </si>
  <si>
    <t>Jan</t>
  </si>
  <si>
    <t>Králík</t>
  </si>
  <si>
    <t>jankralik91@gmail.com</t>
  </si>
  <si>
    <t>Jan Králík</t>
  </si>
  <si>
    <t>confidant91</t>
  </si>
  <si>
    <t>lukasek09</t>
  </si>
  <si>
    <t>lukas.rudolf@post.cz</t>
  </si>
  <si>
    <t>Lukáš</t>
  </si>
  <si>
    <t>Rudolf</t>
  </si>
  <si>
    <t>Lukáš Rudolf</t>
  </si>
  <si>
    <t>matokiko</t>
  </si>
  <si>
    <t>mgkv12@gmail.com</t>
  </si>
  <si>
    <t>Kološta</t>
  </si>
  <si>
    <t>Martin Kološta</t>
  </si>
  <si>
    <t>pavel.drlik@protonmail.com</t>
  </si>
  <si>
    <t>Pavel Drlik</t>
  </si>
  <si>
    <t>pajo</t>
  </si>
  <si>
    <t>Drlík</t>
  </si>
  <si>
    <t>Bobo</t>
  </si>
  <si>
    <t>boboondrusek@gmail.com</t>
  </si>
  <si>
    <t>Bobis</t>
  </si>
  <si>
    <t>Ondrušek</t>
  </si>
  <si>
    <t>Bobo Ondrušek</t>
  </si>
  <si>
    <t>Patrik</t>
  </si>
  <si>
    <t>Petrov</t>
  </si>
  <si>
    <t>petrov.patrik@gmail.com</t>
  </si>
  <si>
    <t>PatrickSVK</t>
  </si>
  <si>
    <t>Patrik Petrov</t>
  </si>
  <si>
    <t>vinni48</t>
  </si>
  <si>
    <t>Ficenc.pavel@seznam.cz</t>
  </si>
  <si>
    <t>Ficenc</t>
  </si>
  <si>
    <t>Pavel Ficenc</t>
  </si>
  <si>
    <t>Avari</t>
  </si>
  <si>
    <t>avari.a@centrum.cz</t>
  </si>
  <si>
    <t>Adam</t>
  </si>
  <si>
    <t>Hádl</t>
  </si>
  <si>
    <t>Jakub</t>
  </si>
  <si>
    <t>Popovec</t>
  </si>
  <si>
    <t>SokobanSVK</t>
  </si>
  <si>
    <t>enryke1@gmail.com</t>
  </si>
  <si>
    <t>Jakub Popovec</t>
  </si>
  <si>
    <t>Člen na FB</t>
  </si>
  <si>
    <t>pLAYERsvk</t>
  </si>
  <si>
    <t>playersvkpoker@gmail.com</t>
  </si>
  <si>
    <t>Peter</t>
  </si>
  <si>
    <t>Zolnai</t>
  </si>
  <si>
    <t>Peter Zolnai</t>
  </si>
  <si>
    <t>Roflz00r</t>
  </si>
  <si>
    <t>roflzoor@seznam.cz</t>
  </si>
  <si>
    <t>Knopp</t>
  </si>
  <si>
    <t>Peter Knopp</t>
  </si>
  <si>
    <t>Kryštof</t>
  </si>
  <si>
    <t>Lotrek</t>
  </si>
  <si>
    <t>KryspeeN</t>
  </si>
  <si>
    <t>kryspeen1@gmail.com</t>
  </si>
  <si>
    <t>Kdyštof Lotrek</t>
  </si>
  <si>
    <t>René</t>
  </si>
  <si>
    <t>Hranický</t>
  </si>
  <si>
    <t>renickk@seznam.cz</t>
  </si>
  <si>
    <t>Renickk</t>
  </si>
  <si>
    <t>René Hranický</t>
  </si>
  <si>
    <t>Strnad</t>
  </si>
  <si>
    <t>michal.strnad.90@gmail.com</t>
  </si>
  <si>
    <t>Majklmen</t>
  </si>
  <si>
    <t>Kajuz</t>
  </si>
  <si>
    <t>AAWanderAA@gmail.com</t>
  </si>
  <si>
    <t>Kristián</t>
  </si>
  <si>
    <t>Kovarský</t>
  </si>
  <si>
    <t>Kristián Kovarský</t>
  </si>
  <si>
    <t>Dimaslovakia</t>
  </si>
  <si>
    <t>Hitman01111@azet.sk</t>
  </si>
  <si>
    <t>Jojo Luky Luciano Paska</t>
  </si>
  <si>
    <t>Identifikace neshody</t>
  </si>
  <si>
    <t>Michal Klaus (Santa)</t>
  </si>
  <si>
    <t>1. měsíc</t>
  </si>
  <si>
    <t>2. měsíc</t>
  </si>
  <si>
    <t>3.měsíc</t>
  </si>
  <si>
    <t>4. měsíc</t>
  </si>
  <si>
    <t>5. měsíc</t>
  </si>
  <si>
    <t>6. měsíc</t>
  </si>
  <si>
    <t>7. měsíc</t>
  </si>
  <si>
    <t>8. měsíc</t>
  </si>
  <si>
    <t>9. měsíc</t>
  </si>
  <si>
    <t>10. měsíc</t>
  </si>
  <si>
    <t>11. měsíc</t>
  </si>
  <si>
    <t>12. měsíc</t>
  </si>
  <si>
    <t>napsáno</t>
  </si>
  <si>
    <t>Příjem</t>
  </si>
  <si>
    <t>Datum</t>
  </si>
  <si>
    <t>2.3.</t>
  </si>
  <si>
    <t>3.3.</t>
  </si>
  <si>
    <t>13.3.</t>
  </si>
  <si>
    <t>Partner</t>
  </si>
  <si>
    <t>Připsáno</t>
  </si>
  <si>
    <t>Confi</t>
  </si>
  <si>
    <t>Lukasek</t>
  </si>
  <si>
    <t>Láník</t>
  </si>
  <si>
    <t>Připsáno (březen 2017)</t>
  </si>
  <si>
    <t>Připsáno (květen 2017)</t>
  </si>
  <si>
    <t>Připsáno (duben 2017)</t>
  </si>
  <si>
    <t>24.4.</t>
  </si>
  <si>
    <t>14.3.</t>
  </si>
  <si>
    <t>20.3.</t>
  </si>
  <si>
    <t>24.3.</t>
  </si>
  <si>
    <t>28.3.</t>
  </si>
  <si>
    <t>29.3.</t>
  </si>
  <si>
    <t>3.4.</t>
  </si>
  <si>
    <t>4.4.</t>
  </si>
  <si>
    <t>5.4.</t>
  </si>
  <si>
    <t>6.4.</t>
  </si>
  <si>
    <t>17.4.</t>
  </si>
  <si>
    <t>18.4.</t>
  </si>
  <si>
    <t>25.4.</t>
  </si>
  <si>
    <t>30.4.</t>
  </si>
  <si>
    <t>5.5.</t>
  </si>
  <si>
    <t>6.5.</t>
  </si>
  <si>
    <t>8.5.</t>
  </si>
  <si>
    <t>9.5.</t>
  </si>
  <si>
    <t>10.5.</t>
  </si>
  <si>
    <t>13.5.</t>
  </si>
  <si>
    <t>14.5.</t>
  </si>
  <si>
    <t>16.5.</t>
  </si>
  <si>
    <t>18.5.</t>
  </si>
  <si>
    <t>20.5.</t>
  </si>
  <si>
    <t>23.5.</t>
  </si>
  <si>
    <t>30.5.</t>
  </si>
  <si>
    <t>1.6.</t>
  </si>
  <si>
    <t>2.4.</t>
  </si>
  <si>
    <t>27.4.</t>
  </si>
  <si>
    <t>6.3.</t>
  </si>
  <si>
    <t>4.5.</t>
  </si>
  <si>
    <t>Březen</t>
  </si>
  <si>
    <t>Duben</t>
  </si>
  <si>
    <t>Květen</t>
  </si>
  <si>
    <t>Červen</t>
  </si>
  <si>
    <t>Výdaj</t>
  </si>
  <si>
    <t>Únor</t>
  </si>
  <si>
    <t>15.2.</t>
  </si>
  <si>
    <t>14.2.</t>
  </si>
  <si>
    <t>Filip Svoboda</t>
  </si>
  <si>
    <t>19.2.</t>
  </si>
  <si>
    <t>Andrej</t>
  </si>
  <si>
    <t>Debnár</t>
  </si>
  <si>
    <t>andrejdebnar77@gmail.com</t>
  </si>
  <si>
    <t>Jaromír</t>
  </si>
  <si>
    <t>Rusinko</t>
  </si>
  <si>
    <t>jrusinko@pater.cz</t>
  </si>
  <si>
    <t>paterthomas</t>
  </si>
  <si>
    <t>On3more</t>
  </si>
  <si>
    <t>marekhorac@gmail.com</t>
  </si>
  <si>
    <t>Marek</t>
  </si>
  <si>
    <t>Horáček</t>
  </si>
  <si>
    <t>Marek Horáček</t>
  </si>
  <si>
    <t>Typ členství</t>
  </si>
  <si>
    <t>MB</t>
  </si>
  <si>
    <t>SS</t>
  </si>
  <si>
    <t>Petr jelínek</t>
  </si>
  <si>
    <t>Stáňa Trýska</t>
  </si>
  <si>
    <t>AAkros77</t>
  </si>
  <si>
    <t>Neumann</t>
  </si>
  <si>
    <t>nojmik@seznam.cz</t>
  </si>
  <si>
    <t>newmik</t>
  </si>
  <si>
    <t>Michal Neumann</t>
  </si>
  <si>
    <t>korky</t>
  </si>
  <si>
    <t>timooo127@pobox.sk</t>
  </si>
  <si>
    <t>Timotej</t>
  </si>
  <si>
    <t>Korekac</t>
  </si>
  <si>
    <t>cfg143</t>
  </si>
  <si>
    <t>jozefzachar143@gmail.com</t>
  </si>
  <si>
    <t>Josef</t>
  </si>
  <si>
    <t>Zachar</t>
  </si>
  <si>
    <t>Jozef Zachar</t>
  </si>
  <si>
    <t>KubaKJ</t>
  </si>
  <si>
    <t>Kuba.Larsson@seznam.cz</t>
  </si>
  <si>
    <t>Kuba Jiroudek</t>
  </si>
  <si>
    <t>Jiroudek</t>
  </si>
  <si>
    <t>Zjago</t>
  </si>
  <si>
    <t>zipo196@azet.sk</t>
  </si>
  <si>
    <t>Evry</t>
  </si>
  <si>
    <t>unar.jan@seznam.cz</t>
  </si>
  <si>
    <t>Unar</t>
  </si>
  <si>
    <t>Marshall717@azet.sk</t>
  </si>
  <si>
    <t>Llord717</t>
  </si>
  <si>
    <t>Branislav</t>
  </si>
  <si>
    <t>Zahradník</t>
  </si>
  <si>
    <t>Brano Zahradník</t>
  </si>
  <si>
    <t>Peter Zjavka</t>
  </si>
  <si>
    <t>Jakub Fajferlík</t>
  </si>
  <si>
    <t>Fajfka1905</t>
  </si>
  <si>
    <t>fajfkic@gmail.com</t>
  </si>
  <si>
    <t>Fajferlík</t>
  </si>
  <si>
    <t>tichy.david68@gmail.com</t>
  </si>
  <si>
    <t>David</t>
  </si>
  <si>
    <t>Tichý</t>
  </si>
  <si>
    <t>Připsáno (červenec 2017)</t>
  </si>
  <si>
    <t>Mozzek</t>
  </si>
  <si>
    <t>Timotej Korekáč</t>
  </si>
  <si>
    <t>Ado Debnar</t>
  </si>
  <si>
    <t>Jan Únar</t>
  </si>
  <si>
    <t>milanfenix90</t>
  </si>
  <si>
    <t>bydzovsky.m@seznam.cz</t>
  </si>
  <si>
    <t>Bydžovský</t>
  </si>
  <si>
    <t>Eiben</t>
  </si>
  <si>
    <t>aronpoker1@gmail.com</t>
  </si>
  <si>
    <t>aronpoker1</t>
  </si>
  <si>
    <t>David Tichý</t>
  </si>
  <si>
    <t>Milan Bydžovský</t>
  </si>
  <si>
    <t>posílá z Petr Teplý na PayPal!</t>
  </si>
  <si>
    <t>filip.kotrady@gmail.com</t>
  </si>
  <si>
    <t>Mr.Fiko</t>
  </si>
  <si>
    <t>Kotrady</t>
  </si>
  <si>
    <t>Vojtěch</t>
  </si>
  <si>
    <t>Kochta</t>
  </si>
  <si>
    <t>jeypokergame@gmail.com</t>
  </si>
  <si>
    <t>Papiernik</t>
  </si>
  <si>
    <t>martin9papiernik@gmail.com</t>
  </si>
  <si>
    <t>matiko09</t>
  </si>
  <si>
    <t>Martin Papiernik</t>
  </si>
  <si>
    <t>Marián Macháček</t>
  </si>
  <si>
    <t>Jančo Eiben</t>
  </si>
  <si>
    <t>Dracyus@seznam.cz</t>
  </si>
  <si>
    <t>Dracyus</t>
  </si>
  <si>
    <t>Hájek</t>
  </si>
  <si>
    <t>vanamatej@gmail.com</t>
  </si>
  <si>
    <t>Matěj</t>
  </si>
  <si>
    <t>Váňa</t>
  </si>
  <si>
    <t>mtesakk</t>
  </si>
  <si>
    <t>Filip Kotrady</t>
  </si>
  <si>
    <t>David Hájek</t>
  </si>
  <si>
    <t>Matěj Váňa</t>
  </si>
  <si>
    <t>123vos123@gmail.com</t>
  </si>
  <si>
    <t>tennajkrajsi</t>
  </si>
  <si>
    <t>Matus</t>
  </si>
  <si>
    <t>Kovacik</t>
  </si>
  <si>
    <t>Matúš Kováčik</t>
  </si>
  <si>
    <t>Lubo</t>
  </si>
  <si>
    <t>Vachna</t>
  </si>
  <si>
    <t>lubo.vachna.lv@centrum.sk</t>
  </si>
  <si>
    <t>Ĺubo Vachna</t>
  </si>
  <si>
    <t>hajzlik</t>
  </si>
  <si>
    <t>Marika</t>
  </si>
  <si>
    <t>Zolnaiová</t>
  </si>
  <si>
    <t>marika.zolnaiova@gmail.com</t>
  </si>
  <si>
    <t>merry68</t>
  </si>
  <si>
    <t>erosan</t>
  </si>
  <si>
    <t>Erik</t>
  </si>
  <si>
    <t>Lieskovský</t>
  </si>
  <si>
    <t>erik-li@ymail.com</t>
  </si>
  <si>
    <t>Erik Lieskovský</t>
  </si>
  <si>
    <t>alex.vecka@gmail.com</t>
  </si>
  <si>
    <t>Alejandro29x</t>
  </si>
  <si>
    <t>Vecka</t>
  </si>
  <si>
    <t>Alexandr</t>
  </si>
  <si>
    <t>Vaverka Jan</t>
  </si>
  <si>
    <t>vaverkajan13@seznam.cz</t>
  </si>
  <si>
    <t>Vaverka</t>
  </si>
  <si>
    <t>penguin13</t>
  </si>
  <si>
    <t>Připsáno (srpen)</t>
  </si>
  <si>
    <t>Připsáno (září)</t>
  </si>
  <si>
    <t>Připsáno (srpen 2017)</t>
  </si>
  <si>
    <t>Jeymont</t>
  </si>
  <si>
    <t>Vojtěch Kochta</t>
  </si>
  <si>
    <t>Alex Vecka</t>
  </si>
  <si>
    <t>Jozef</t>
  </si>
  <si>
    <t>Kubový</t>
  </si>
  <si>
    <t>medicek84@gmail.com</t>
  </si>
  <si>
    <t>Medicek84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</si>
</sst>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E9E9E9"/>
      </left>
      <right style="medium">
        <color rgb="FFE9E9E9"/>
      </right>
      <top style="medium">
        <color rgb="FFE9E9E9"/>
      </top>
      <bottom/>
      <diagonal/>
    </border>
    <border>
      <left style="medium">
        <color rgb="FFE9E9E9"/>
      </left>
      <right style="medium">
        <color rgb="FFE9E9E9"/>
      </right>
      <top/>
      <bottom style="medium">
        <color rgb="FFE9E9E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16" fontId="1" fillId="0" borderId="0" xfId="0" applyNumberFormat="1" applyFont="1"/>
    <xf numFmtId="16" fontId="0" fillId="0" borderId="0" xfId="0" applyNumberFormat="1" applyFont="1"/>
    <xf numFmtId="0" fontId="4" fillId="0" borderId="0" xfId="0" applyFont="1"/>
    <xf numFmtId="0" fontId="0" fillId="0" borderId="2" xfId="0" applyBorder="1"/>
    <xf numFmtId="0" fontId="5" fillId="2" borderId="0" xfId="0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zoomScale="85" zoomScaleNormal="85" workbookViewId="0">
      <pane ySplit="1" topLeftCell="A2" activePane="bottomLeft" state="frozen"/>
      <selection pane="bottomLeft" activeCell="K16" sqref="K16"/>
    </sheetView>
  </sheetViews>
  <sheetFormatPr defaultRowHeight="15"/>
  <cols>
    <col min="1" max="1" width="9.7109375" bestFit="1" customWidth="1"/>
    <col min="2" max="2" width="10.85546875" bestFit="1" customWidth="1"/>
    <col min="3" max="3" width="28" bestFit="1" customWidth="1"/>
    <col min="4" max="4" width="22" bestFit="1" customWidth="1"/>
    <col min="5" max="5" width="12.5703125" customWidth="1"/>
    <col min="6" max="8" width="11.42578125" customWidth="1"/>
    <col min="10" max="10" width="9.85546875" customWidth="1"/>
    <col min="11" max="11" width="21.42578125" customWidth="1"/>
    <col min="12" max="12" width="10.5703125" customWidth="1"/>
    <col min="22" max="22" width="9.140625" style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252</v>
      </c>
      <c r="G1" s="1" t="s">
        <v>10</v>
      </c>
      <c r="H1" s="1" t="s">
        <v>140</v>
      </c>
      <c r="I1" s="1" t="s">
        <v>171</v>
      </c>
      <c r="J1" s="1" t="s">
        <v>191</v>
      </c>
      <c r="K1" s="3" t="s">
        <v>173</v>
      </c>
      <c r="L1" s="3" t="s">
        <v>174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179</v>
      </c>
      <c r="R1" s="3" t="s">
        <v>180</v>
      </c>
      <c r="S1" s="3" t="s">
        <v>181</v>
      </c>
      <c r="T1" s="3" t="s">
        <v>182</v>
      </c>
      <c r="U1" s="3" t="s">
        <v>183</v>
      </c>
      <c r="V1" s="1" t="s">
        <v>184</v>
      </c>
    </row>
    <row r="2" spans="1:22">
      <c r="A2" t="s">
        <v>63</v>
      </c>
      <c r="B2" t="s">
        <v>65</v>
      </c>
      <c r="C2" t="s">
        <v>62</v>
      </c>
      <c r="D2" t="s">
        <v>66</v>
      </c>
      <c r="E2" t="s">
        <v>64</v>
      </c>
      <c r="F2" t="s">
        <v>253</v>
      </c>
      <c r="G2" t="s">
        <v>11</v>
      </c>
      <c r="H2" t="s">
        <v>11</v>
      </c>
      <c r="I2" t="str">
        <f>IF(G2=H2,"OK","POZOR!")</f>
        <v>OK</v>
      </c>
    </row>
    <row r="3" spans="1:22">
      <c r="A3" t="s">
        <v>291</v>
      </c>
      <c r="B3" t="s">
        <v>292</v>
      </c>
      <c r="C3" t="s">
        <v>290</v>
      </c>
      <c r="D3" t="s">
        <v>304</v>
      </c>
      <c r="E3" t="s">
        <v>294</v>
      </c>
      <c r="F3" t="s">
        <v>254</v>
      </c>
      <c r="G3" t="s">
        <v>11</v>
      </c>
      <c r="H3" t="s">
        <v>11</v>
      </c>
      <c r="I3" t="str">
        <f>IF(G3=H3,"OK","POZOR!")</f>
        <v>OK</v>
      </c>
      <c r="J3" t="s">
        <v>193</v>
      </c>
      <c r="K3" t="s">
        <v>293</v>
      </c>
      <c r="L3" t="s">
        <v>357</v>
      </c>
    </row>
    <row r="4" spans="1:22">
      <c r="A4" t="s">
        <v>344</v>
      </c>
      <c r="B4" t="s">
        <v>345</v>
      </c>
      <c r="C4" t="s">
        <v>346</v>
      </c>
      <c r="D4" s="3" t="s">
        <v>347</v>
      </c>
      <c r="E4" s="3" t="s">
        <v>343</v>
      </c>
      <c r="F4" s="3" t="s">
        <v>254</v>
      </c>
      <c r="G4" s="3" t="s">
        <v>11</v>
      </c>
      <c r="H4" s="3" t="s">
        <v>11</v>
      </c>
      <c r="I4" t="str">
        <f>IF(G4=H4,"OK","POZOR!")</f>
        <v>OK</v>
      </c>
    </row>
    <row r="5" spans="1:22">
      <c r="A5" t="s">
        <v>49</v>
      </c>
      <c r="B5" t="s">
        <v>309</v>
      </c>
      <c r="C5" t="s">
        <v>307</v>
      </c>
      <c r="D5" t="s">
        <v>326</v>
      </c>
      <c r="E5" s="9" t="s">
        <v>308</v>
      </c>
      <c r="F5" t="s">
        <v>254</v>
      </c>
      <c r="G5" t="s">
        <v>11</v>
      </c>
      <c r="H5" t="s">
        <v>11</v>
      </c>
      <c r="I5" t="str">
        <f>IF(G5=H5,"OK","POZOR!")</f>
        <v>OK</v>
      </c>
    </row>
    <row r="6" spans="1:22">
      <c r="A6" t="s">
        <v>135</v>
      </c>
      <c r="B6" t="s">
        <v>274</v>
      </c>
      <c r="C6" t="s">
        <v>272</v>
      </c>
      <c r="D6" t="s">
        <v>273</v>
      </c>
      <c r="E6" t="s">
        <v>271</v>
      </c>
      <c r="F6" t="s">
        <v>254</v>
      </c>
      <c r="G6" t="s">
        <v>11</v>
      </c>
      <c r="H6" t="s">
        <v>11</v>
      </c>
      <c r="I6" t="str">
        <f>IF(G6=H6,"OK","POZOR!")</f>
        <v>OK</v>
      </c>
    </row>
    <row r="7" spans="1:22">
      <c r="A7" t="s">
        <v>99</v>
      </c>
      <c r="B7" t="s">
        <v>301</v>
      </c>
      <c r="C7" t="s">
        <v>302</v>
      </c>
      <c r="D7" t="s">
        <v>318</v>
      </c>
      <c r="E7" s="9" t="s">
        <v>303</v>
      </c>
      <c r="F7" t="s">
        <v>253</v>
      </c>
      <c r="G7" t="s">
        <v>11</v>
      </c>
      <c r="H7" t="s">
        <v>11</v>
      </c>
      <c r="I7" t="str">
        <f>IF(G7=H7,"OK","POZOR!")</f>
        <v>OK</v>
      </c>
    </row>
    <row r="8" spans="1:22">
      <c r="A8" t="s">
        <v>99</v>
      </c>
      <c r="B8" t="s">
        <v>279</v>
      </c>
      <c r="C8" t="s">
        <v>278</v>
      </c>
      <c r="D8" s="3" t="s">
        <v>297</v>
      </c>
      <c r="E8" t="s">
        <v>277</v>
      </c>
      <c r="F8" t="s">
        <v>254</v>
      </c>
      <c r="G8" t="s">
        <v>11</v>
      </c>
      <c r="H8" t="s">
        <v>11</v>
      </c>
      <c r="I8" t="str">
        <f>IF(G8=H8,"OK","POZOR!")</f>
        <v>OK</v>
      </c>
      <c r="J8" s="4"/>
    </row>
    <row r="9" spans="1:22">
      <c r="A9" t="s">
        <v>268</v>
      </c>
      <c r="B9" t="s">
        <v>269</v>
      </c>
      <c r="C9" t="s">
        <v>267</v>
      </c>
      <c r="D9" t="s">
        <v>270</v>
      </c>
      <c r="E9" t="s">
        <v>266</v>
      </c>
      <c r="F9" t="s">
        <v>254</v>
      </c>
      <c r="G9" t="s">
        <v>11</v>
      </c>
      <c r="H9" t="s">
        <v>11</v>
      </c>
      <c r="I9" t="str">
        <f>IF(G9=H9,"OK","POZOR!")</f>
        <v>OK</v>
      </c>
    </row>
    <row r="10" spans="1:22">
      <c r="A10" t="s">
        <v>334</v>
      </c>
      <c r="B10" t="s">
        <v>335</v>
      </c>
      <c r="C10" s="2" t="s">
        <v>336</v>
      </c>
      <c r="D10" s="3" t="s">
        <v>337</v>
      </c>
      <c r="E10" s="3" t="s">
        <v>338</v>
      </c>
      <c r="F10" s="3" t="s">
        <v>253</v>
      </c>
      <c r="G10" s="3" t="s">
        <v>11</v>
      </c>
      <c r="H10" s="3" t="s">
        <v>11</v>
      </c>
      <c r="I10" t="str">
        <f>IF(G10=H10,"OK","POZOR!")</f>
        <v>OK</v>
      </c>
    </row>
    <row r="11" spans="1:22">
      <c r="A11" t="s">
        <v>106</v>
      </c>
      <c r="B11" t="s">
        <v>107</v>
      </c>
      <c r="C11" t="s">
        <v>105</v>
      </c>
      <c r="D11" t="s">
        <v>108</v>
      </c>
      <c r="E11" t="s">
        <v>104</v>
      </c>
      <c r="F11" t="s">
        <v>253</v>
      </c>
      <c r="G11" t="s">
        <v>11</v>
      </c>
      <c r="H11" t="s">
        <v>11</v>
      </c>
      <c r="I11" t="str">
        <f>IF(G11=H11,"OK","POZOR!")</f>
        <v>OK</v>
      </c>
      <c r="J11" t="s">
        <v>117</v>
      </c>
      <c r="K11" t="s">
        <v>196</v>
      </c>
      <c r="L11" t="s">
        <v>192</v>
      </c>
      <c r="M11" t="s">
        <v>192</v>
      </c>
    </row>
    <row r="12" spans="1:22">
      <c r="A12" t="s">
        <v>249</v>
      </c>
      <c r="B12" t="s">
        <v>250</v>
      </c>
      <c r="C12" t="s">
        <v>248</v>
      </c>
      <c r="D12" t="s">
        <v>251</v>
      </c>
      <c r="E12" t="s">
        <v>247</v>
      </c>
      <c r="F12" t="s">
        <v>253</v>
      </c>
      <c r="G12" t="s">
        <v>11</v>
      </c>
      <c r="H12" t="s">
        <v>11</v>
      </c>
      <c r="I12" t="str">
        <f>IF(G12=H12,"OK","POZOR!")</f>
        <v>OK</v>
      </c>
    </row>
    <row r="13" spans="1:22">
      <c r="A13" t="s">
        <v>26</v>
      </c>
      <c r="B13" t="s">
        <v>46</v>
      </c>
      <c r="C13" t="s">
        <v>47</v>
      </c>
      <c r="D13" t="s">
        <v>45</v>
      </c>
      <c r="E13" t="s">
        <v>48</v>
      </c>
      <c r="F13" t="s">
        <v>253</v>
      </c>
      <c r="G13" t="s">
        <v>11</v>
      </c>
      <c r="H13" t="s">
        <v>11</v>
      </c>
      <c r="I13" t="str">
        <f>IF(G13=H13,"OK","POZOR!")</f>
        <v>OK</v>
      </c>
      <c r="J13" t="s">
        <v>194</v>
      </c>
      <c r="K13" t="s">
        <v>196</v>
      </c>
      <c r="L13" t="s">
        <v>192</v>
      </c>
      <c r="M13" t="s">
        <v>192</v>
      </c>
      <c r="N13" t="s">
        <v>192</v>
      </c>
      <c r="O13" t="s">
        <v>192</v>
      </c>
      <c r="P13" t="s">
        <v>192</v>
      </c>
    </row>
    <row r="14" spans="1:22">
      <c r="A14" t="s">
        <v>26</v>
      </c>
      <c r="B14" t="s">
        <v>313</v>
      </c>
      <c r="C14" t="s">
        <v>314</v>
      </c>
      <c r="D14" t="s">
        <v>316</v>
      </c>
      <c r="E14" t="s">
        <v>315</v>
      </c>
      <c r="F14" t="s">
        <v>253</v>
      </c>
      <c r="G14" t="s">
        <v>11</v>
      </c>
      <c r="H14" t="s">
        <v>11</v>
      </c>
      <c r="I14" t="str">
        <f>IF(G14=H14,"OK","POZOR!")</f>
        <v>OK</v>
      </c>
    </row>
    <row r="15" spans="1:22">
      <c r="A15" t="s">
        <v>26</v>
      </c>
      <c r="B15" t="s">
        <v>111</v>
      </c>
      <c r="C15" t="s">
        <v>110</v>
      </c>
      <c r="D15" t="s">
        <v>112</v>
      </c>
      <c r="E15" t="s">
        <v>109</v>
      </c>
      <c r="F15" t="s">
        <v>254</v>
      </c>
      <c r="G15" t="s">
        <v>11</v>
      </c>
      <c r="H15" t="s">
        <v>11</v>
      </c>
      <c r="I15" t="str">
        <f>IF(G15=H15,"OK","POZOR!")</f>
        <v>OK</v>
      </c>
    </row>
    <row r="16" spans="1:22">
      <c r="A16" t="s">
        <v>323</v>
      </c>
      <c r="B16" t="s">
        <v>324</v>
      </c>
      <c r="C16" t="s">
        <v>322</v>
      </c>
      <c r="D16" s="11" t="s">
        <v>328</v>
      </c>
      <c r="E16" t="s">
        <v>325</v>
      </c>
      <c r="F16" t="s">
        <v>253</v>
      </c>
      <c r="G16" t="s">
        <v>11</v>
      </c>
      <c r="H16" t="s">
        <v>11</v>
      </c>
      <c r="I16" t="str">
        <f>IF(G16=H16,"OK","POZOR!")</f>
        <v>OK</v>
      </c>
    </row>
    <row r="17" spans="1:12">
      <c r="A17" t="s">
        <v>331</v>
      </c>
      <c r="B17" t="s">
        <v>332</v>
      </c>
      <c r="C17" s="2" t="s">
        <v>329</v>
      </c>
      <c r="D17" s="11" t="s">
        <v>333</v>
      </c>
      <c r="E17" s="13" t="s">
        <v>330</v>
      </c>
      <c r="F17" s="11" t="s">
        <v>254</v>
      </c>
      <c r="G17" s="11" t="s">
        <v>11</v>
      </c>
      <c r="H17" s="11" t="s">
        <v>11</v>
      </c>
      <c r="I17" t="str">
        <f>IF(G17=H17,"OK","POZOR!")</f>
        <v>OK</v>
      </c>
    </row>
    <row r="18" spans="1:12">
      <c r="A18" t="s">
        <v>81</v>
      </c>
      <c r="B18" t="s">
        <v>258</v>
      </c>
      <c r="C18" t="s">
        <v>259</v>
      </c>
      <c r="D18" t="s">
        <v>261</v>
      </c>
      <c r="E18" t="s">
        <v>260</v>
      </c>
      <c r="F18" t="s">
        <v>254</v>
      </c>
      <c r="G18" t="s">
        <v>11</v>
      </c>
      <c r="H18" t="s">
        <v>11</v>
      </c>
      <c r="I18" t="str">
        <f>IF(G18=H18,"OK","POZOR!")</f>
        <v>OK</v>
      </c>
    </row>
    <row r="19" spans="1:12">
      <c r="A19" t="s">
        <v>81</v>
      </c>
      <c r="B19" t="s">
        <v>84</v>
      </c>
      <c r="C19" t="s">
        <v>82</v>
      </c>
      <c r="D19" t="s">
        <v>172</v>
      </c>
      <c r="E19" t="s">
        <v>83</v>
      </c>
      <c r="F19" t="s">
        <v>254</v>
      </c>
      <c r="G19" t="s">
        <v>11</v>
      </c>
      <c r="H19" t="s">
        <v>11</v>
      </c>
      <c r="I19" t="str">
        <f>IF(G19=H19,"OK","POZOR!")</f>
        <v>OK</v>
      </c>
    </row>
    <row r="20" spans="1:12">
      <c r="A20" t="s">
        <v>87</v>
      </c>
      <c r="B20" t="s">
        <v>88</v>
      </c>
      <c r="C20" t="s">
        <v>86</v>
      </c>
      <c r="D20" t="s">
        <v>89</v>
      </c>
      <c r="E20" t="s">
        <v>85</v>
      </c>
      <c r="F20" t="s">
        <v>254</v>
      </c>
      <c r="G20" t="s">
        <v>11</v>
      </c>
      <c r="H20" t="s">
        <v>11</v>
      </c>
      <c r="I20" t="str">
        <f>IF(G20=H20,"OK","POZOR!")</f>
        <v>OK</v>
      </c>
    </row>
    <row r="21" spans="1:12">
      <c r="A21" t="s">
        <v>122</v>
      </c>
      <c r="B21" t="s">
        <v>123</v>
      </c>
      <c r="C21" t="s">
        <v>124</v>
      </c>
      <c r="D21" t="s">
        <v>126</v>
      </c>
      <c r="E21" t="s">
        <v>125</v>
      </c>
      <c r="F21" t="s">
        <v>253</v>
      </c>
      <c r="G21" t="s">
        <v>11</v>
      </c>
      <c r="H21" t="s">
        <v>11</v>
      </c>
      <c r="I21" t="str">
        <f>IF(G21=H21,"OK","POZOR!")</f>
        <v>OK</v>
      </c>
    </row>
    <row r="22" spans="1:12">
      <c r="A22" t="s">
        <v>36</v>
      </c>
      <c r="B22" t="s">
        <v>129</v>
      </c>
      <c r="C22" t="s">
        <v>128</v>
      </c>
      <c r="D22" t="s">
        <v>130</v>
      </c>
      <c r="E22" t="s">
        <v>127</v>
      </c>
      <c r="F22" t="s">
        <v>254</v>
      </c>
      <c r="G22" t="s">
        <v>11</v>
      </c>
      <c r="H22" t="s">
        <v>11</v>
      </c>
      <c r="I22" t="str">
        <f>IF(G22=H22,"OK","POZOR!")</f>
        <v>OK</v>
      </c>
    </row>
    <row r="23" spans="1:12">
      <c r="A23" t="s">
        <v>36</v>
      </c>
      <c r="B23" t="s">
        <v>37</v>
      </c>
      <c r="C23" t="s">
        <v>38</v>
      </c>
      <c r="D23" t="s">
        <v>39</v>
      </c>
      <c r="E23" t="s">
        <v>40</v>
      </c>
      <c r="F23" t="s">
        <v>254</v>
      </c>
      <c r="G23" t="s">
        <v>11</v>
      </c>
      <c r="H23" t="s">
        <v>11</v>
      </c>
      <c r="I23" t="str">
        <f>IF(G23=H23,"OK","POZOR!")</f>
        <v>OK</v>
      </c>
    </row>
    <row r="24" spans="1:12">
      <c r="A24" t="s">
        <v>143</v>
      </c>
      <c r="B24" t="s">
        <v>148</v>
      </c>
      <c r="C24" t="s">
        <v>147</v>
      </c>
      <c r="D24" t="s">
        <v>149</v>
      </c>
      <c r="E24" t="s">
        <v>146</v>
      </c>
      <c r="F24" t="s">
        <v>253</v>
      </c>
      <c r="G24" t="s">
        <v>11</v>
      </c>
      <c r="H24" t="s">
        <v>11</v>
      </c>
      <c r="I24" t="str">
        <f>IF(G24=H24,"OK","POZOR!")</f>
        <v>OK</v>
      </c>
    </row>
    <row r="25" spans="1:12">
      <c r="A25" t="s">
        <v>143</v>
      </c>
      <c r="B25" t="s">
        <v>275</v>
      </c>
      <c r="C25" t="s">
        <v>276</v>
      </c>
      <c r="D25" s="3" t="s">
        <v>285</v>
      </c>
      <c r="E25" t="s">
        <v>275</v>
      </c>
      <c r="F25" t="s">
        <v>253</v>
      </c>
      <c r="G25" t="s">
        <v>11</v>
      </c>
      <c r="H25" t="s">
        <v>11</v>
      </c>
      <c r="I25" t="str">
        <f>IF(G25=H25,"OK","POZOR!")</f>
        <v>OK</v>
      </c>
      <c r="J25" s="4"/>
    </row>
    <row r="26" spans="1:12">
      <c r="A26" t="s">
        <v>41</v>
      </c>
      <c r="B26" t="s">
        <v>90</v>
      </c>
      <c r="C26" t="s">
        <v>91</v>
      </c>
      <c r="D26" t="s">
        <v>93</v>
      </c>
      <c r="E26" t="s">
        <v>92</v>
      </c>
      <c r="F26" t="s">
        <v>253</v>
      </c>
      <c r="G26" t="s">
        <v>11</v>
      </c>
      <c r="H26" t="s">
        <v>11</v>
      </c>
      <c r="I26" t="str">
        <f>IF(G26=H26,"OK","POZOR!")</f>
        <v>OK</v>
      </c>
    </row>
    <row r="27" spans="1:12">
      <c r="A27" t="s">
        <v>41</v>
      </c>
      <c r="B27" t="s">
        <v>42</v>
      </c>
      <c r="C27" t="s">
        <v>43</v>
      </c>
      <c r="D27" t="s">
        <v>255</v>
      </c>
      <c r="E27" t="s">
        <v>44</v>
      </c>
      <c r="F27" t="s">
        <v>254</v>
      </c>
      <c r="G27" t="s">
        <v>11</v>
      </c>
      <c r="H27" s="4" t="s">
        <v>11</v>
      </c>
      <c r="I27" t="str">
        <f>IF(G27=H27,"OK","POZOR!")</f>
        <v>OK</v>
      </c>
      <c r="J27" t="s">
        <v>193</v>
      </c>
      <c r="K27" t="s">
        <v>198</v>
      </c>
      <c r="L27" t="s">
        <v>356</v>
      </c>
    </row>
    <row r="28" spans="1:12">
      <c r="A28" t="s">
        <v>31</v>
      </c>
      <c r="B28" t="s">
        <v>32</v>
      </c>
      <c r="C28" t="s">
        <v>33</v>
      </c>
      <c r="D28" t="s">
        <v>34</v>
      </c>
      <c r="E28" t="s">
        <v>35</v>
      </c>
      <c r="F28" t="s">
        <v>254</v>
      </c>
      <c r="G28" t="s">
        <v>11</v>
      </c>
      <c r="H28" t="s">
        <v>11</v>
      </c>
      <c r="I28" t="str">
        <f>IF(G28=H28,"OK","POZOR!")</f>
        <v>OK</v>
      </c>
      <c r="J28" t="s">
        <v>306</v>
      </c>
    </row>
    <row r="29" spans="1:12">
      <c r="A29" t="s">
        <v>74</v>
      </c>
      <c r="B29" t="s">
        <v>75</v>
      </c>
      <c r="C29" t="s">
        <v>73</v>
      </c>
      <c r="D29" t="s">
        <v>256</v>
      </c>
      <c r="E29" t="s">
        <v>72</v>
      </c>
      <c r="F29" t="s">
        <v>254</v>
      </c>
      <c r="G29" t="s">
        <v>11</v>
      </c>
      <c r="H29" t="s">
        <v>11</v>
      </c>
      <c r="I29" t="str">
        <f>IF(G29=H29,"OK","POZOR!")</f>
        <v>OK</v>
      </c>
    </row>
    <row r="30" spans="1:12">
      <c r="A30" t="s">
        <v>96</v>
      </c>
      <c r="B30" t="s">
        <v>97</v>
      </c>
      <c r="C30" t="s">
        <v>95</v>
      </c>
      <c r="D30" t="s">
        <v>98</v>
      </c>
      <c r="E30" t="s">
        <v>94</v>
      </c>
      <c r="F30" t="s">
        <v>253</v>
      </c>
      <c r="G30" t="s">
        <v>11</v>
      </c>
      <c r="H30" t="s">
        <v>11</v>
      </c>
      <c r="I30" t="str">
        <f>IF(G30=H30,"OK","POZOR!")</f>
        <v>OK</v>
      </c>
    </row>
    <row r="31" spans="1:12">
      <c r="A31" t="s">
        <v>12</v>
      </c>
      <c r="B31" t="s">
        <v>13</v>
      </c>
      <c r="C31" t="s">
        <v>14</v>
      </c>
      <c r="D31" t="s">
        <v>15</v>
      </c>
      <c r="E31" t="s">
        <v>16</v>
      </c>
      <c r="F31" t="s">
        <v>254</v>
      </c>
      <c r="G31" t="s">
        <v>11</v>
      </c>
      <c r="H31" t="s">
        <v>11</v>
      </c>
      <c r="I31" t="str">
        <f>IF(G31=H31,"OK","POZOR!")</f>
        <v>OK</v>
      </c>
      <c r="J31" t="s">
        <v>317</v>
      </c>
      <c r="K31" t="s">
        <v>358</v>
      </c>
      <c r="L31" t="s">
        <v>192</v>
      </c>
    </row>
    <row r="32" spans="1:12">
      <c r="A32" t="s">
        <v>67</v>
      </c>
      <c r="B32" t="s">
        <v>68</v>
      </c>
      <c r="C32" t="s">
        <v>69</v>
      </c>
      <c r="D32" t="s">
        <v>70</v>
      </c>
      <c r="E32" t="s">
        <v>71</v>
      </c>
      <c r="F32" t="s">
        <v>254</v>
      </c>
      <c r="G32" t="s">
        <v>11</v>
      </c>
      <c r="H32" t="s">
        <v>11</v>
      </c>
      <c r="I32" t="str">
        <f>IF(G32=H32,"OK","POZOR!")</f>
        <v>OK</v>
      </c>
    </row>
    <row r="33" spans="1:11">
      <c r="A33" t="s">
        <v>291</v>
      </c>
      <c r="B33" t="s">
        <v>321</v>
      </c>
      <c r="C33" t="s">
        <v>319</v>
      </c>
      <c r="D33" s="3" t="s">
        <v>327</v>
      </c>
      <c r="E33" t="s">
        <v>320</v>
      </c>
      <c r="F33" t="s">
        <v>254</v>
      </c>
      <c r="G33" t="s">
        <v>11</v>
      </c>
      <c r="H33" t="s">
        <v>11</v>
      </c>
      <c r="I33" t="str">
        <f>IF(G33=H33,"OK","POZOR!")</f>
        <v>OK</v>
      </c>
    </row>
    <row r="34" spans="1:11">
      <c r="A34" t="s">
        <v>133</v>
      </c>
      <c r="B34" t="s">
        <v>134</v>
      </c>
      <c r="C34" t="s">
        <v>132</v>
      </c>
      <c r="D34" s="1" t="s">
        <v>185</v>
      </c>
      <c r="E34" t="s">
        <v>131</v>
      </c>
      <c r="F34" t="s">
        <v>254</v>
      </c>
      <c r="G34" t="s">
        <v>25</v>
      </c>
      <c r="H34" t="s">
        <v>25</v>
      </c>
      <c r="I34" t="str">
        <f>IF(G34=H34,"OK","POZOR!")</f>
        <v>OK</v>
      </c>
    </row>
    <row r="35" spans="1:11">
      <c r="A35" t="s">
        <v>78</v>
      </c>
      <c r="B35" t="s">
        <v>79</v>
      </c>
      <c r="C35" t="s">
        <v>80</v>
      </c>
      <c r="D35" t="s">
        <v>77</v>
      </c>
      <c r="E35" t="s">
        <v>76</v>
      </c>
      <c r="F35" t="s">
        <v>254</v>
      </c>
      <c r="G35" t="s">
        <v>25</v>
      </c>
      <c r="H35" t="s">
        <v>25</v>
      </c>
      <c r="I35" t="str">
        <f>IF(G35=H35,"OK","POZOR!")</f>
        <v>OK</v>
      </c>
    </row>
    <row r="36" spans="1:11">
      <c r="A36" t="s">
        <v>240</v>
      </c>
      <c r="B36" t="s">
        <v>241</v>
      </c>
      <c r="C36" t="s">
        <v>242</v>
      </c>
      <c r="D36" t="s">
        <v>296</v>
      </c>
      <c r="E36" t="s">
        <v>257</v>
      </c>
      <c r="F36" t="s">
        <v>254</v>
      </c>
      <c r="G36" t="s">
        <v>25</v>
      </c>
      <c r="H36" t="s">
        <v>25</v>
      </c>
      <c r="I36" t="str">
        <f>IF(G36=H36,"OK","POZOR!")</f>
        <v>OK</v>
      </c>
    </row>
    <row r="37" spans="1:11">
      <c r="A37" t="s">
        <v>117</v>
      </c>
      <c r="B37" t="s">
        <v>120</v>
      </c>
      <c r="C37" t="s">
        <v>118</v>
      </c>
      <c r="D37" t="s">
        <v>121</v>
      </c>
      <c r="E37" t="s">
        <v>119</v>
      </c>
      <c r="F37" t="s">
        <v>253</v>
      </c>
      <c r="G37" t="s">
        <v>25</v>
      </c>
      <c r="H37" t="s">
        <v>25</v>
      </c>
      <c r="I37" t="str">
        <f>IF(G37=H37,"OK","POZOR!")</f>
        <v>OK</v>
      </c>
    </row>
    <row r="38" spans="1:11">
      <c r="A38" t="s">
        <v>282</v>
      </c>
      <c r="B38" t="s">
        <v>283</v>
      </c>
      <c r="C38" t="s">
        <v>280</v>
      </c>
      <c r="D38" t="s">
        <v>284</v>
      </c>
      <c r="E38" t="s">
        <v>281</v>
      </c>
      <c r="F38" t="s">
        <v>254</v>
      </c>
      <c r="G38" t="s">
        <v>25</v>
      </c>
      <c r="H38" t="s">
        <v>25</v>
      </c>
      <c r="I38" t="str">
        <f>IF(G38=H38,"OK","POZOR!")</f>
        <v>OK</v>
      </c>
    </row>
    <row r="39" spans="1:11">
      <c r="A39" t="s">
        <v>21</v>
      </c>
      <c r="B39" t="s">
        <v>22</v>
      </c>
      <c r="C39" s="2" t="s">
        <v>23</v>
      </c>
      <c r="D39" s="1" t="s">
        <v>185</v>
      </c>
      <c r="E39" t="s">
        <v>24</v>
      </c>
      <c r="F39" t="s">
        <v>253</v>
      </c>
      <c r="G39" t="s">
        <v>25</v>
      </c>
      <c r="H39" s="4" t="s">
        <v>25</v>
      </c>
      <c r="I39" t="str">
        <f>IF(G39=H39,"OK","POZOR!")</f>
        <v>OK</v>
      </c>
    </row>
    <row r="40" spans="1:11">
      <c r="A40" t="s">
        <v>49</v>
      </c>
      <c r="B40" t="s">
        <v>50</v>
      </c>
      <c r="C40" t="s">
        <v>51</v>
      </c>
      <c r="D40" t="s">
        <v>238</v>
      </c>
      <c r="E40" t="s">
        <v>52</v>
      </c>
      <c r="F40" t="s">
        <v>254</v>
      </c>
      <c r="G40" t="s">
        <v>25</v>
      </c>
      <c r="H40" t="s">
        <v>25</v>
      </c>
      <c r="I40" t="str">
        <f>IF(G40=H40,"OK","POZOR!")</f>
        <v>OK</v>
      </c>
    </row>
    <row r="41" spans="1:11">
      <c r="A41" t="s">
        <v>17</v>
      </c>
      <c r="B41" t="s">
        <v>195</v>
      </c>
      <c r="C41" t="s">
        <v>18</v>
      </c>
      <c r="D41" t="s">
        <v>19</v>
      </c>
      <c r="E41" t="s">
        <v>20</v>
      </c>
      <c r="F41" t="s">
        <v>254</v>
      </c>
      <c r="G41" t="s">
        <v>25</v>
      </c>
      <c r="H41" t="s">
        <v>25</v>
      </c>
      <c r="I41" t="str">
        <f>IF(G41=H41,"OK","POZOR!")</f>
        <v>OK</v>
      </c>
      <c r="J41" t="s">
        <v>72</v>
      </c>
      <c r="K41" t="s">
        <v>197</v>
      </c>
    </row>
    <row r="42" spans="1:11">
      <c r="A42" t="s">
        <v>135</v>
      </c>
      <c r="B42" t="s">
        <v>289</v>
      </c>
      <c r="C42" t="s">
        <v>288</v>
      </c>
      <c r="D42" t="s">
        <v>286</v>
      </c>
      <c r="E42" t="s">
        <v>287</v>
      </c>
      <c r="F42" t="s">
        <v>254</v>
      </c>
      <c r="G42" t="s">
        <v>25</v>
      </c>
      <c r="H42" t="s">
        <v>25</v>
      </c>
      <c r="I42" t="str">
        <f>IF(G42=H42,"OK","POZOR!")</f>
        <v>OK</v>
      </c>
    </row>
    <row r="43" spans="1:11">
      <c r="A43" t="s">
        <v>135</v>
      </c>
      <c r="B43" t="s">
        <v>136</v>
      </c>
      <c r="C43" t="s">
        <v>138</v>
      </c>
      <c r="D43" t="s">
        <v>139</v>
      </c>
      <c r="E43" t="s">
        <v>137</v>
      </c>
      <c r="F43" t="s">
        <v>254</v>
      </c>
      <c r="G43" t="s">
        <v>25</v>
      </c>
      <c r="H43" t="s">
        <v>25</v>
      </c>
      <c r="I43" t="str">
        <f>IF(G43=H43,"OK","POZOR!")</f>
        <v>OK</v>
      </c>
    </row>
    <row r="44" spans="1:11">
      <c r="A44" t="s">
        <v>99</v>
      </c>
      <c r="B44" t="s">
        <v>100</v>
      </c>
      <c r="C44" t="s">
        <v>101</v>
      </c>
      <c r="D44" t="s">
        <v>102</v>
      </c>
      <c r="E44" t="s">
        <v>103</v>
      </c>
      <c r="F44" t="s">
        <v>254</v>
      </c>
      <c r="G44" t="s">
        <v>25</v>
      </c>
      <c r="H44" t="s">
        <v>25</v>
      </c>
      <c r="I44" t="str">
        <f>IF(G44=H44,"OK","POZOR!")</f>
        <v>OK</v>
      </c>
    </row>
    <row r="45" spans="1:11">
      <c r="A45" t="s">
        <v>99</v>
      </c>
      <c r="B45" t="s">
        <v>354</v>
      </c>
      <c r="C45" t="s">
        <v>353</v>
      </c>
      <c r="D45" s="3" t="s">
        <v>352</v>
      </c>
      <c r="E45" t="s">
        <v>355</v>
      </c>
      <c r="F45" s="3" t="s">
        <v>253</v>
      </c>
      <c r="G45" s="3" t="s">
        <v>25</v>
      </c>
      <c r="H45" s="3" t="s">
        <v>25</v>
      </c>
      <c r="I45" t="str">
        <f>IF(G45=H45,"OK","POZOR!")</f>
        <v>OK</v>
      </c>
    </row>
    <row r="46" spans="1:11">
      <c r="A46" t="s">
        <v>243</v>
      </c>
      <c r="B46" t="s">
        <v>244</v>
      </c>
      <c r="C46" s="7" t="s">
        <v>245</v>
      </c>
      <c r="D46" s="1" t="s">
        <v>185</v>
      </c>
      <c r="E46" s="12" t="s">
        <v>246</v>
      </c>
      <c r="F46" t="s">
        <v>254</v>
      </c>
      <c r="G46" t="s">
        <v>25</v>
      </c>
      <c r="H46" t="s">
        <v>25</v>
      </c>
      <c r="I46" t="str">
        <f>IF(G46=H46,"OK","POZOR!")</f>
        <v>OK</v>
      </c>
    </row>
    <row r="47" spans="1:11">
      <c r="A47" t="s">
        <v>5</v>
      </c>
      <c r="B47" t="s">
        <v>6</v>
      </c>
      <c r="C47" t="s">
        <v>7</v>
      </c>
      <c r="D47" t="s">
        <v>8</v>
      </c>
      <c r="E47" t="s">
        <v>9</v>
      </c>
      <c r="F47" t="s">
        <v>254</v>
      </c>
      <c r="G47" t="s">
        <v>25</v>
      </c>
      <c r="H47" s="4" t="s">
        <v>25</v>
      </c>
      <c r="I47" t="str">
        <f>IF(G47=H47,"OK","POZOR!")</f>
        <v>OK</v>
      </c>
    </row>
    <row r="48" spans="1:11">
      <c r="A48" t="s">
        <v>165</v>
      </c>
      <c r="B48" t="s">
        <v>166</v>
      </c>
      <c r="C48" t="s">
        <v>164</v>
      </c>
      <c r="D48" t="s">
        <v>167</v>
      </c>
      <c r="E48" t="s">
        <v>163</v>
      </c>
      <c r="F48" t="s">
        <v>254</v>
      </c>
      <c r="G48" t="s">
        <v>25</v>
      </c>
      <c r="H48" t="s">
        <v>25</v>
      </c>
      <c r="I48" t="str">
        <f>IF(G48=H48,"OK","POZOR!")</f>
        <v>OK</v>
      </c>
    </row>
    <row r="49" spans="1:11">
      <c r="A49" t="s">
        <v>150</v>
      </c>
      <c r="B49" t="s">
        <v>151</v>
      </c>
      <c r="C49" t="s">
        <v>153</v>
      </c>
      <c r="D49" t="s">
        <v>154</v>
      </c>
      <c r="E49" t="s">
        <v>152</v>
      </c>
      <c r="F49" t="s">
        <v>254</v>
      </c>
      <c r="G49" t="s">
        <v>25</v>
      </c>
      <c r="H49" t="s">
        <v>25</v>
      </c>
      <c r="I49" t="str">
        <f>IF(G49=H49,"OK","POZOR!")</f>
        <v>OK</v>
      </c>
    </row>
    <row r="50" spans="1:11" ht="15.75" thickBot="1">
      <c r="A50" t="s">
        <v>26</v>
      </c>
      <c r="B50" t="s">
        <v>27</v>
      </c>
      <c r="C50" t="s">
        <v>28</v>
      </c>
      <c r="D50" t="s">
        <v>29</v>
      </c>
      <c r="E50" t="s">
        <v>30</v>
      </c>
      <c r="F50" t="s">
        <v>254</v>
      </c>
      <c r="G50" t="s">
        <v>25</v>
      </c>
      <c r="H50" t="s">
        <v>25</v>
      </c>
      <c r="I50" t="str">
        <f>IF(G50=H50,"OK","POZOR!")</f>
        <v>OK</v>
      </c>
    </row>
    <row r="51" spans="1:11">
      <c r="A51" t="s">
        <v>81</v>
      </c>
      <c r="B51" t="s">
        <v>160</v>
      </c>
      <c r="C51" t="s">
        <v>161</v>
      </c>
      <c r="D51" s="1" t="s">
        <v>185</v>
      </c>
      <c r="E51" s="10" t="s">
        <v>162</v>
      </c>
      <c r="F51" t="s">
        <v>254</v>
      </c>
      <c r="G51" t="s">
        <v>25</v>
      </c>
      <c r="H51" t="s">
        <v>25</v>
      </c>
      <c r="I51" t="str">
        <f>IF(G51=H51,"OK","POZOR!")</f>
        <v>OK</v>
      </c>
    </row>
    <row r="52" spans="1:11" ht="15.75" thickBot="1">
      <c r="A52" t="s">
        <v>57</v>
      </c>
      <c r="B52" t="s">
        <v>300</v>
      </c>
      <c r="C52" t="s">
        <v>299</v>
      </c>
      <c r="D52" t="s">
        <v>305</v>
      </c>
      <c r="E52" s="8" t="s">
        <v>298</v>
      </c>
      <c r="F52" t="s">
        <v>254</v>
      </c>
      <c r="G52" t="s">
        <v>25</v>
      </c>
      <c r="H52" t="s">
        <v>25</v>
      </c>
      <c r="I52" t="str">
        <f>IF(G52=H52,"OK","POZOR!")</f>
        <v>OK</v>
      </c>
    </row>
    <row r="53" spans="1:11">
      <c r="A53" t="s">
        <v>57</v>
      </c>
      <c r="B53" t="s">
        <v>58</v>
      </c>
      <c r="C53" t="s">
        <v>59</v>
      </c>
      <c r="D53" t="s">
        <v>61</v>
      </c>
      <c r="E53" t="s">
        <v>60</v>
      </c>
      <c r="F53" t="s">
        <v>254</v>
      </c>
      <c r="G53" t="s">
        <v>25</v>
      </c>
      <c r="H53" t="s">
        <v>25</v>
      </c>
      <c r="I53" t="str">
        <f>IF(G53=H53,"OK","POZOR!")</f>
        <v>OK</v>
      </c>
    </row>
    <row r="54" spans="1:11">
      <c r="A54" t="s">
        <v>36</v>
      </c>
      <c r="B54" t="s">
        <v>116</v>
      </c>
      <c r="C54" t="s">
        <v>113</v>
      </c>
      <c r="D54" t="s">
        <v>114</v>
      </c>
      <c r="E54" t="s">
        <v>115</v>
      </c>
      <c r="F54" t="s">
        <v>253</v>
      </c>
      <c r="G54" t="s">
        <v>25</v>
      </c>
      <c r="H54" t="s">
        <v>25</v>
      </c>
      <c r="I54" t="str">
        <f>IF(G54=H54,"OK","POZOR!")</f>
        <v>OK</v>
      </c>
    </row>
    <row r="55" spans="1:11">
      <c r="A55" t="s">
        <v>41</v>
      </c>
      <c r="B55" t="s">
        <v>55</v>
      </c>
      <c r="C55" t="s">
        <v>54</v>
      </c>
      <c r="D55" t="s">
        <v>56</v>
      </c>
      <c r="E55" t="s">
        <v>53</v>
      </c>
      <c r="F55" t="s">
        <v>254</v>
      </c>
      <c r="G55" t="s">
        <v>25</v>
      </c>
      <c r="H55" t="s">
        <v>25</v>
      </c>
      <c r="I55" t="str">
        <f>IF(G55=H55,"OK","POZOR!")</f>
        <v>OK</v>
      </c>
      <c r="J55" t="s">
        <v>127</v>
      </c>
      <c r="K55" t="s">
        <v>197</v>
      </c>
    </row>
    <row r="56" spans="1:11">
      <c r="A56" t="s">
        <v>155</v>
      </c>
      <c r="B56" t="s">
        <v>156</v>
      </c>
      <c r="C56" t="s">
        <v>157</v>
      </c>
      <c r="D56" t="s">
        <v>159</v>
      </c>
      <c r="E56" t="s">
        <v>158</v>
      </c>
      <c r="F56" t="s">
        <v>254</v>
      </c>
      <c r="G56" t="s">
        <v>25</v>
      </c>
      <c r="H56" t="s">
        <v>25</v>
      </c>
      <c r="I56" t="str">
        <f>IF(G56=H56,"OK","POZOR!")</f>
        <v>OK</v>
      </c>
    </row>
    <row r="57" spans="1:11">
      <c r="A57" t="s">
        <v>264</v>
      </c>
      <c r="B57" t="s">
        <v>265</v>
      </c>
      <c r="C57" t="s">
        <v>263</v>
      </c>
      <c r="D57" t="s">
        <v>295</v>
      </c>
      <c r="E57" t="s">
        <v>262</v>
      </c>
      <c r="F57" t="s">
        <v>253</v>
      </c>
      <c r="G57" t="s">
        <v>25</v>
      </c>
      <c r="H57" t="s">
        <v>25</v>
      </c>
      <c r="I57" t="str">
        <f>IF(G57=H57,"OK","POZOR!")</f>
        <v>OK</v>
      </c>
    </row>
    <row r="58" spans="1:11">
      <c r="A58" t="s">
        <v>310</v>
      </c>
      <c r="B58" t="s">
        <v>311</v>
      </c>
      <c r="C58" t="s">
        <v>312</v>
      </c>
      <c r="D58" t="s">
        <v>360</v>
      </c>
      <c r="E58" t="s">
        <v>359</v>
      </c>
      <c r="F58" t="s">
        <v>254</v>
      </c>
      <c r="G58" t="s">
        <v>25</v>
      </c>
      <c r="H58" t="s">
        <v>25</v>
      </c>
      <c r="I58" t="str">
        <f>IF(G58=H58,"OK","POZOR!")</f>
        <v>OK</v>
      </c>
    </row>
    <row r="59" spans="1:11">
      <c r="C59" t="s">
        <v>169</v>
      </c>
      <c r="D59" t="s">
        <v>170</v>
      </c>
      <c r="E59" t="s">
        <v>168</v>
      </c>
      <c r="F59" t="s">
        <v>254</v>
      </c>
      <c r="G59" t="s">
        <v>25</v>
      </c>
      <c r="H59" t="s">
        <v>25</v>
      </c>
      <c r="I59" t="str">
        <f>IF(G59=H59,"OK","POZOR!")</f>
        <v>OK</v>
      </c>
    </row>
    <row r="60" spans="1:11">
      <c r="A60" t="s">
        <v>351</v>
      </c>
      <c r="B60" t="s">
        <v>350</v>
      </c>
      <c r="C60" t="s">
        <v>348</v>
      </c>
      <c r="D60" s="3" t="s">
        <v>361</v>
      </c>
      <c r="E60" s="3" t="s">
        <v>349</v>
      </c>
      <c r="F60" s="3" t="s">
        <v>254</v>
      </c>
      <c r="G60" t="s">
        <v>25</v>
      </c>
      <c r="H60" t="s">
        <v>11</v>
      </c>
      <c r="I60" t="str">
        <f>IF(G60=H60,"OK","POZOR!")</f>
        <v>POZOR!</v>
      </c>
    </row>
    <row r="61" spans="1:11">
      <c r="A61" t="s">
        <v>143</v>
      </c>
      <c r="B61" t="s">
        <v>144</v>
      </c>
      <c r="C61" t="s">
        <v>142</v>
      </c>
      <c r="D61" t="s">
        <v>145</v>
      </c>
      <c r="E61" t="s">
        <v>141</v>
      </c>
      <c r="F61" t="s">
        <v>253</v>
      </c>
      <c r="G61" t="s">
        <v>25</v>
      </c>
      <c r="H61" t="s">
        <v>11</v>
      </c>
      <c r="I61" t="str">
        <f>IF(G61=H61,"OK","POZOR!")</f>
        <v>POZOR!</v>
      </c>
    </row>
    <row r="62" spans="1:11">
      <c r="A62" t="s">
        <v>339</v>
      </c>
      <c r="B62" t="s">
        <v>340</v>
      </c>
      <c r="C62" t="s">
        <v>341</v>
      </c>
      <c r="D62" s="1" t="s">
        <v>185</v>
      </c>
      <c r="E62" s="3" t="s">
        <v>342</v>
      </c>
      <c r="F62" s="3" t="s">
        <v>254</v>
      </c>
      <c r="G62" s="3" t="s">
        <v>11</v>
      </c>
      <c r="H62" s="3" t="s">
        <v>25</v>
      </c>
      <c r="I62" t="str">
        <f>IF(G62=H62,"OK","POZOR!")</f>
        <v>POZOR!</v>
      </c>
    </row>
    <row r="63" spans="1:11">
      <c r="A63" t="s">
        <v>362</v>
      </c>
      <c r="B63" t="s">
        <v>363</v>
      </c>
      <c r="C63" t="s">
        <v>364</v>
      </c>
      <c r="D63" s="1" t="s">
        <v>185</v>
      </c>
      <c r="E63" t="s">
        <v>365</v>
      </c>
      <c r="F63" t="s">
        <v>254</v>
      </c>
      <c r="G63" t="s">
        <v>11</v>
      </c>
      <c r="H63" t="s">
        <v>25</v>
      </c>
      <c r="I63" t="str">
        <f>IF(G63=H63,"OK","POZOR!")</f>
        <v>POZOR!</v>
      </c>
    </row>
  </sheetData>
  <autoFilter ref="A1:V1">
    <sortState ref="A2:V63">
      <sortCondition ref="I1"/>
    </sortState>
  </autoFilter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activeCell="D59" sqref="D59"/>
    </sheetView>
  </sheetViews>
  <sheetFormatPr defaultRowHeight="15" outlineLevelRow="1"/>
  <sheetData>
    <row r="1" spans="1:2">
      <c r="A1" s="1" t="s">
        <v>187</v>
      </c>
      <c r="B1" s="1" t="s">
        <v>186</v>
      </c>
    </row>
    <row r="2" spans="1:2">
      <c r="A2" s="1" t="s">
        <v>230</v>
      </c>
      <c r="B2" s="1">
        <f>SUM(B3:B12)</f>
        <v>16020.412</v>
      </c>
    </row>
    <row r="3" spans="1:2" hidden="1" outlineLevel="1">
      <c r="A3" s="3" t="s">
        <v>188</v>
      </c>
      <c r="B3" s="3">
        <v>260</v>
      </c>
    </row>
    <row r="4" spans="1:2" hidden="1" outlineLevel="1">
      <c r="A4" s="3" t="s">
        <v>189</v>
      </c>
      <c r="B4" s="3">
        <v>255</v>
      </c>
    </row>
    <row r="5" spans="1:2" hidden="1" outlineLevel="1">
      <c r="A5" s="3" t="s">
        <v>189</v>
      </c>
      <c r="B5" s="3">
        <f>25.574*49</f>
        <v>1253.126</v>
      </c>
    </row>
    <row r="6" spans="1:2" hidden="1" outlineLevel="1">
      <c r="A6" s="3" t="s">
        <v>228</v>
      </c>
      <c r="B6" s="3">
        <v>11783</v>
      </c>
    </row>
    <row r="7" spans="1:2" hidden="1" outlineLevel="1">
      <c r="A7" s="3" t="s">
        <v>190</v>
      </c>
      <c r="B7" s="3">
        <v>255</v>
      </c>
    </row>
    <row r="8" spans="1:2" hidden="1" outlineLevel="1">
      <c r="A8" s="3" t="s">
        <v>200</v>
      </c>
      <c r="B8" s="3">
        <v>244</v>
      </c>
    </row>
    <row r="9" spans="1:2" hidden="1" outlineLevel="1">
      <c r="A9" s="3" t="s">
        <v>201</v>
      </c>
      <c r="B9" s="3">
        <v>1232</v>
      </c>
    </row>
    <row r="10" spans="1:2" hidden="1" outlineLevel="1">
      <c r="A10" s="3" t="s">
        <v>202</v>
      </c>
      <c r="B10" s="3">
        <v>237</v>
      </c>
    </row>
    <row r="11" spans="1:2" hidden="1" outlineLevel="1">
      <c r="A11" s="3" t="s">
        <v>203</v>
      </c>
      <c r="B11" s="3">
        <v>250</v>
      </c>
    </row>
    <row r="12" spans="1:2" hidden="1" outlineLevel="1">
      <c r="A12" s="3" t="s">
        <v>204</v>
      </c>
      <c r="B12" s="3">
        <f>9.3*27.02</f>
        <v>251.286</v>
      </c>
    </row>
    <row r="13" spans="1:2" collapsed="1">
      <c r="A13" s="1" t="s">
        <v>231</v>
      </c>
      <c r="B13" s="1">
        <f>SUM(B14:B29)</f>
        <v>16160.991599999999</v>
      </c>
    </row>
    <row r="14" spans="1:2" hidden="1" outlineLevel="1">
      <c r="A14" s="3" t="s">
        <v>226</v>
      </c>
      <c r="B14" s="3">
        <v>1497</v>
      </c>
    </row>
    <row r="15" spans="1:2" hidden="1" outlineLevel="1">
      <c r="A15" s="3" t="s">
        <v>205</v>
      </c>
      <c r="B15" s="3">
        <v>254</v>
      </c>
    </row>
    <row r="16" spans="1:2" hidden="1" outlineLevel="1">
      <c r="A16" s="3" t="s">
        <v>205</v>
      </c>
      <c r="B16" s="3">
        <v>1242</v>
      </c>
    </row>
    <row r="17" spans="1:2" hidden="1" outlineLevel="1">
      <c r="A17" s="3" t="s">
        <v>206</v>
      </c>
      <c r="B17" s="3">
        <f>45.92*27.055</f>
        <v>1242.3656000000001</v>
      </c>
    </row>
    <row r="18" spans="1:2" hidden="1" outlineLevel="1">
      <c r="A18" s="3" t="s">
        <v>207</v>
      </c>
      <c r="B18" s="3">
        <v>255</v>
      </c>
    </row>
    <row r="19" spans="1:2" hidden="1" outlineLevel="1">
      <c r="A19" s="3" t="s">
        <v>207</v>
      </c>
      <c r="B19" s="3">
        <v>1243</v>
      </c>
    </row>
    <row r="20" spans="1:2" hidden="1" outlineLevel="1">
      <c r="A20" s="3" t="s">
        <v>208</v>
      </c>
      <c r="B20" s="3">
        <v>260</v>
      </c>
    </row>
    <row r="21" spans="1:2" hidden="1" outlineLevel="1">
      <c r="A21" s="3" t="s">
        <v>208</v>
      </c>
      <c r="B21" s="3">
        <v>300</v>
      </c>
    </row>
    <row r="22" spans="1:2" hidden="1" outlineLevel="1">
      <c r="A22" s="3" t="s">
        <v>209</v>
      </c>
      <c r="B22" s="3">
        <v>982</v>
      </c>
    </row>
    <row r="23" spans="1:2" hidden="1" outlineLevel="1">
      <c r="A23" s="3" t="s">
        <v>209</v>
      </c>
      <c r="B23" s="3">
        <v>200</v>
      </c>
    </row>
    <row r="24" spans="1:2" hidden="1" outlineLevel="1">
      <c r="A24" s="3" t="s">
        <v>210</v>
      </c>
      <c r="B24" s="3">
        <f>10*26.76</f>
        <v>267.60000000000002</v>
      </c>
    </row>
    <row r="25" spans="1:2" hidden="1" outlineLevel="1">
      <c r="A25" s="3" t="s">
        <v>199</v>
      </c>
      <c r="B25" s="3">
        <v>6000</v>
      </c>
    </row>
    <row r="26" spans="1:2" hidden="1" outlineLevel="1">
      <c r="A26" s="6" t="s">
        <v>211</v>
      </c>
      <c r="B26" s="3">
        <v>249</v>
      </c>
    </row>
    <row r="27" spans="1:2" hidden="1" outlineLevel="1">
      <c r="A27" s="6" t="s">
        <v>227</v>
      </c>
      <c r="B27" s="3">
        <f>39*24.752</f>
        <v>965.32799999999997</v>
      </c>
    </row>
    <row r="28" spans="1:2" hidden="1" outlineLevel="1">
      <c r="A28" s="6" t="s">
        <v>212</v>
      </c>
      <c r="B28" s="3">
        <v>960</v>
      </c>
    </row>
    <row r="29" spans="1:2" hidden="1" outlineLevel="1">
      <c r="A29" s="3" t="s">
        <v>212</v>
      </c>
      <c r="B29" s="3">
        <f>9.1*26.78</f>
        <v>243.69800000000001</v>
      </c>
    </row>
    <row r="30" spans="1:2" collapsed="1">
      <c r="A30" s="5" t="s">
        <v>232</v>
      </c>
      <c r="B30" s="1">
        <f>SUM(B31:B49)</f>
        <v>9822.2556100000002</v>
      </c>
    </row>
    <row r="31" spans="1:2" hidden="1" outlineLevel="1">
      <c r="A31" s="6" t="s">
        <v>229</v>
      </c>
      <c r="B31" s="3">
        <v>260</v>
      </c>
    </row>
    <row r="32" spans="1:2" hidden="1" outlineLevel="1">
      <c r="A32" s="3" t="s">
        <v>213</v>
      </c>
      <c r="B32" s="3">
        <v>245</v>
      </c>
    </row>
    <row r="33" spans="1:2" hidden="1" outlineLevel="1">
      <c r="A33" s="3" t="s">
        <v>213</v>
      </c>
      <c r="B33" s="3">
        <v>244</v>
      </c>
    </row>
    <row r="34" spans="1:2" hidden="1" outlineLevel="1">
      <c r="A34" s="3" t="s">
        <v>214</v>
      </c>
      <c r="B34" s="3">
        <v>1003</v>
      </c>
    </row>
    <row r="35" spans="1:2" hidden="1" outlineLevel="1">
      <c r="A35" s="3" t="s">
        <v>214</v>
      </c>
      <c r="B35" s="3">
        <f>24.497*9.99</f>
        <v>244.72503</v>
      </c>
    </row>
    <row r="36" spans="1:2" hidden="1" outlineLevel="1">
      <c r="A36" s="3" t="s">
        <v>215</v>
      </c>
      <c r="B36" s="3">
        <v>250</v>
      </c>
    </row>
    <row r="37" spans="1:2" hidden="1" outlineLevel="1">
      <c r="A37" s="3" t="s">
        <v>216</v>
      </c>
      <c r="B37" s="3">
        <f>9.49*24.497</f>
        <v>232.47653</v>
      </c>
    </row>
    <row r="38" spans="1:2" hidden="1" outlineLevel="1">
      <c r="A38" s="3" t="s">
        <v>217</v>
      </c>
      <c r="B38" s="3">
        <f>49*24.486</f>
        <v>1199.8140000000001</v>
      </c>
    </row>
    <row r="39" spans="1:2" hidden="1" outlineLevel="1">
      <c r="A39" s="3" t="s">
        <v>217</v>
      </c>
      <c r="B39" s="3">
        <f>1198</f>
        <v>1198</v>
      </c>
    </row>
    <row r="40" spans="1:2" hidden="1" outlineLevel="1">
      <c r="A40" s="3" t="s">
        <v>218</v>
      </c>
      <c r="B40" s="3">
        <f>952</f>
        <v>952</v>
      </c>
    </row>
    <row r="41" spans="1:2" hidden="1" outlineLevel="1">
      <c r="A41" s="3" t="s">
        <v>219</v>
      </c>
      <c r="B41" s="3">
        <v>1161</v>
      </c>
    </row>
    <row r="42" spans="1:2" hidden="1" outlineLevel="1">
      <c r="A42" s="3" t="s">
        <v>220</v>
      </c>
      <c r="B42" s="3">
        <f>240</f>
        <v>240</v>
      </c>
    </row>
    <row r="43" spans="1:2" hidden="1" outlineLevel="1">
      <c r="A43" s="3" t="s">
        <v>221</v>
      </c>
      <c r="B43" s="3">
        <v>240</v>
      </c>
    </row>
    <row r="44" spans="1:2" hidden="1" outlineLevel="1">
      <c r="A44" s="3" t="s">
        <v>222</v>
      </c>
      <c r="B44" s="3">
        <v>1159</v>
      </c>
    </row>
    <row r="45" spans="1:2" hidden="1" outlineLevel="1">
      <c r="A45" s="3" t="s">
        <v>223</v>
      </c>
      <c r="B45" s="3">
        <f>9.99*23.615</f>
        <v>235.91385</v>
      </c>
    </row>
    <row r="46" spans="1:2" hidden="1" outlineLevel="1">
      <c r="A46" s="3" t="s">
        <v>224</v>
      </c>
      <c r="B46" s="3">
        <f>9.99*23.69</f>
        <v>236.66310000000001</v>
      </c>
    </row>
    <row r="47" spans="1:2" hidden="1" outlineLevel="1">
      <c r="A47" s="3" t="s">
        <v>224</v>
      </c>
      <c r="B47" s="3">
        <v>249</v>
      </c>
    </row>
    <row r="48" spans="1:2" hidden="1" outlineLevel="1">
      <c r="A48" s="3" t="s">
        <v>224</v>
      </c>
      <c r="B48" s="3">
        <v>235</v>
      </c>
    </row>
    <row r="49" spans="1:2" hidden="1" outlineLevel="1">
      <c r="A49" s="3" t="s">
        <v>224</v>
      </c>
      <c r="B49" s="3">
        <f>9.99*23.69</f>
        <v>236.66310000000001</v>
      </c>
    </row>
    <row r="50" spans="1:2" collapsed="1">
      <c r="A50" s="1" t="s">
        <v>233</v>
      </c>
      <c r="B50" s="1">
        <f>SUM(B51)</f>
        <v>6208</v>
      </c>
    </row>
    <row r="51" spans="1:2">
      <c r="A51" t="s">
        <v>225</v>
      </c>
      <c r="B51">
        <f>6208</f>
        <v>6208</v>
      </c>
    </row>
    <row r="52" spans="1:2">
      <c r="B52">
        <f>B2+B13+B30+B51</f>
        <v>48211.659209999998</v>
      </c>
    </row>
  </sheetData>
  <dataConsolidate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H18" sqref="H18"/>
    </sheetView>
  </sheetViews>
  <sheetFormatPr defaultRowHeight="15" outlineLevelRow="1"/>
  <sheetData>
    <row r="1" spans="1:2">
      <c r="A1" s="1" t="s">
        <v>187</v>
      </c>
      <c r="B1" s="1" t="s">
        <v>234</v>
      </c>
    </row>
    <row r="2" spans="1:2">
      <c r="A2" s="1" t="s">
        <v>235</v>
      </c>
      <c r="B2" s="1"/>
    </row>
    <row r="3" spans="1:2">
      <c r="A3" s="3" t="s">
        <v>236</v>
      </c>
      <c r="B3" s="3">
        <v>217</v>
      </c>
    </row>
    <row r="4" spans="1:2">
      <c r="A4" t="s">
        <v>236</v>
      </c>
      <c r="B4" s="3">
        <v>217</v>
      </c>
    </row>
    <row r="5" spans="1:2">
      <c r="A5" t="s">
        <v>237</v>
      </c>
      <c r="B5" s="3">
        <v>1246</v>
      </c>
    </row>
    <row r="6" spans="1:2">
      <c r="A6" t="s">
        <v>239</v>
      </c>
      <c r="B6" s="3">
        <f>10*25.449</f>
        <v>254.49</v>
      </c>
    </row>
    <row r="7" spans="1:2">
      <c r="B7" s="3"/>
    </row>
    <row r="8" spans="1:2">
      <c r="A8" s="1" t="s">
        <v>230</v>
      </c>
      <c r="B8" s="1">
        <f>SUM(B9:B18)</f>
        <v>16020.412</v>
      </c>
    </row>
    <row r="9" spans="1:2" outlineLevel="1">
      <c r="A9" s="3" t="s">
        <v>188</v>
      </c>
      <c r="B9" s="3">
        <v>260</v>
      </c>
    </row>
    <row r="10" spans="1:2" outlineLevel="1">
      <c r="A10" s="3" t="s">
        <v>189</v>
      </c>
      <c r="B10" s="3">
        <v>255</v>
      </c>
    </row>
    <row r="11" spans="1:2" outlineLevel="1">
      <c r="A11" s="3" t="s">
        <v>189</v>
      </c>
      <c r="B11" s="3">
        <f>25.574*49</f>
        <v>1253.126</v>
      </c>
    </row>
    <row r="12" spans="1:2" outlineLevel="1">
      <c r="A12" s="3" t="s">
        <v>228</v>
      </c>
      <c r="B12" s="3">
        <v>11783</v>
      </c>
    </row>
    <row r="13" spans="1:2" outlineLevel="1">
      <c r="A13" s="3" t="s">
        <v>190</v>
      </c>
      <c r="B13" s="3">
        <v>255</v>
      </c>
    </row>
    <row r="14" spans="1:2" outlineLevel="1">
      <c r="A14" s="3" t="s">
        <v>200</v>
      </c>
      <c r="B14" s="3">
        <v>244</v>
      </c>
    </row>
    <row r="15" spans="1:2" outlineLevel="1">
      <c r="A15" s="3" t="s">
        <v>201</v>
      </c>
      <c r="B15" s="3">
        <v>1232</v>
      </c>
    </row>
    <row r="16" spans="1:2" outlineLevel="1">
      <c r="A16" s="3" t="s">
        <v>202</v>
      </c>
      <c r="B16" s="3">
        <v>237</v>
      </c>
    </row>
    <row r="17" spans="1:2" outlineLevel="1">
      <c r="A17" s="3" t="s">
        <v>203</v>
      </c>
      <c r="B17" s="3">
        <v>250</v>
      </c>
    </row>
    <row r="18" spans="1:2" outlineLevel="1">
      <c r="A18" s="3" t="s">
        <v>204</v>
      </c>
      <c r="B18" s="3">
        <f>9.3*27.02</f>
        <v>251.286</v>
      </c>
    </row>
    <row r="19" spans="1:2">
      <c r="A19" s="1" t="s">
        <v>231</v>
      </c>
      <c r="B19" s="1">
        <f>SUM(B20:B35)</f>
        <v>16160.991599999999</v>
      </c>
    </row>
    <row r="20" spans="1:2" hidden="1" outlineLevel="1">
      <c r="A20" s="3" t="s">
        <v>226</v>
      </c>
      <c r="B20" s="3">
        <v>1497</v>
      </c>
    </row>
    <row r="21" spans="1:2" hidden="1" outlineLevel="1">
      <c r="A21" s="3" t="s">
        <v>205</v>
      </c>
      <c r="B21" s="3">
        <v>254</v>
      </c>
    </row>
    <row r="22" spans="1:2" hidden="1" outlineLevel="1">
      <c r="A22" s="3" t="s">
        <v>205</v>
      </c>
      <c r="B22" s="3">
        <v>1242</v>
      </c>
    </row>
    <row r="23" spans="1:2" hidden="1" outlineLevel="1">
      <c r="A23" s="3" t="s">
        <v>206</v>
      </c>
      <c r="B23" s="3">
        <f>45.92*27.055</f>
        <v>1242.3656000000001</v>
      </c>
    </row>
    <row r="24" spans="1:2" hidden="1" outlineLevel="1">
      <c r="A24" s="3" t="s">
        <v>207</v>
      </c>
      <c r="B24" s="3">
        <v>255</v>
      </c>
    </row>
    <row r="25" spans="1:2" hidden="1" outlineLevel="1">
      <c r="A25" s="3" t="s">
        <v>207</v>
      </c>
      <c r="B25" s="3">
        <v>1243</v>
      </c>
    </row>
    <row r="26" spans="1:2" hidden="1" outlineLevel="1">
      <c r="A26" s="3" t="s">
        <v>208</v>
      </c>
      <c r="B26" s="3">
        <v>260</v>
      </c>
    </row>
    <row r="27" spans="1:2" hidden="1" outlineLevel="1">
      <c r="A27" s="3" t="s">
        <v>208</v>
      </c>
      <c r="B27" s="3">
        <v>300</v>
      </c>
    </row>
    <row r="28" spans="1:2" hidden="1" outlineLevel="1">
      <c r="A28" s="3" t="s">
        <v>209</v>
      </c>
      <c r="B28" s="3">
        <v>982</v>
      </c>
    </row>
    <row r="29" spans="1:2" hidden="1" outlineLevel="1">
      <c r="A29" s="3" t="s">
        <v>209</v>
      </c>
      <c r="B29" s="3">
        <v>200</v>
      </c>
    </row>
    <row r="30" spans="1:2" hidden="1" outlineLevel="1">
      <c r="A30" s="3" t="s">
        <v>210</v>
      </c>
      <c r="B30" s="3">
        <f>10*26.76</f>
        <v>267.60000000000002</v>
      </c>
    </row>
    <row r="31" spans="1:2" hidden="1" outlineLevel="1">
      <c r="A31" s="3" t="s">
        <v>199</v>
      </c>
      <c r="B31" s="3">
        <v>6000</v>
      </c>
    </row>
    <row r="32" spans="1:2" hidden="1" outlineLevel="1">
      <c r="A32" s="6" t="s">
        <v>211</v>
      </c>
      <c r="B32" s="3">
        <v>249</v>
      </c>
    </row>
    <row r="33" spans="1:2" hidden="1" outlineLevel="1">
      <c r="A33" s="6" t="s">
        <v>227</v>
      </c>
      <c r="B33" s="3">
        <f>39*24.752</f>
        <v>965.32799999999997</v>
      </c>
    </row>
    <row r="34" spans="1:2" hidden="1" outlineLevel="1">
      <c r="A34" s="6" t="s">
        <v>212</v>
      </c>
      <c r="B34" s="3">
        <v>960</v>
      </c>
    </row>
    <row r="35" spans="1:2" hidden="1" outlineLevel="1">
      <c r="A35" s="3" t="s">
        <v>212</v>
      </c>
      <c r="B35" s="3">
        <f>9.1*26.78</f>
        <v>243.69800000000001</v>
      </c>
    </row>
    <row r="36" spans="1:2" collapsed="1">
      <c r="A36" s="5" t="s">
        <v>232</v>
      </c>
      <c r="B36" s="1">
        <f>SUM(B37:B55)</f>
        <v>9822.2556100000002</v>
      </c>
    </row>
    <row r="37" spans="1:2" hidden="1" outlineLevel="1">
      <c r="A37" s="6" t="s">
        <v>229</v>
      </c>
      <c r="B37" s="3">
        <v>260</v>
      </c>
    </row>
    <row r="38" spans="1:2" hidden="1" outlineLevel="1">
      <c r="A38" s="3" t="s">
        <v>213</v>
      </c>
      <c r="B38" s="3">
        <v>245</v>
      </c>
    </row>
    <row r="39" spans="1:2" hidden="1" outlineLevel="1">
      <c r="A39" s="3" t="s">
        <v>213</v>
      </c>
      <c r="B39" s="3">
        <v>244</v>
      </c>
    </row>
    <row r="40" spans="1:2" hidden="1" outlineLevel="1">
      <c r="A40" s="3" t="s">
        <v>214</v>
      </c>
      <c r="B40" s="3">
        <v>1003</v>
      </c>
    </row>
    <row r="41" spans="1:2" hidden="1" outlineLevel="1">
      <c r="A41" s="3" t="s">
        <v>214</v>
      </c>
      <c r="B41" s="3">
        <f>24.497*9.99</f>
        <v>244.72503</v>
      </c>
    </row>
    <row r="42" spans="1:2" hidden="1" outlineLevel="1">
      <c r="A42" s="3" t="s">
        <v>215</v>
      </c>
      <c r="B42" s="3">
        <v>250</v>
      </c>
    </row>
    <row r="43" spans="1:2" hidden="1" outlineLevel="1">
      <c r="A43" s="3" t="s">
        <v>216</v>
      </c>
      <c r="B43" s="3">
        <f>9.49*24.497</f>
        <v>232.47653</v>
      </c>
    </row>
    <row r="44" spans="1:2" hidden="1" outlineLevel="1">
      <c r="A44" s="3" t="s">
        <v>217</v>
      </c>
      <c r="B44" s="3">
        <f>49*24.486</f>
        <v>1199.8140000000001</v>
      </c>
    </row>
    <row r="45" spans="1:2" hidden="1" outlineLevel="1">
      <c r="A45" s="3" t="s">
        <v>217</v>
      </c>
      <c r="B45" s="3">
        <f>1198</f>
        <v>1198</v>
      </c>
    </row>
    <row r="46" spans="1:2" hidden="1" outlineLevel="1">
      <c r="A46" s="3" t="s">
        <v>218</v>
      </c>
      <c r="B46" s="3">
        <f>952</f>
        <v>952</v>
      </c>
    </row>
    <row r="47" spans="1:2" hidden="1" outlineLevel="1">
      <c r="A47" s="3" t="s">
        <v>219</v>
      </c>
      <c r="B47" s="3">
        <v>1161</v>
      </c>
    </row>
    <row r="48" spans="1:2" hidden="1" outlineLevel="1">
      <c r="A48" s="3" t="s">
        <v>220</v>
      </c>
      <c r="B48" s="3">
        <f>240</f>
        <v>240</v>
      </c>
    </row>
    <row r="49" spans="1:2" hidden="1" outlineLevel="1">
      <c r="A49" s="3" t="s">
        <v>221</v>
      </c>
      <c r="B49" s="3">
        <v>240</v>
      </c>
    </row>
    <row r="50" spans="1:2" hidden="1" outlineLevel="1">
      <c r="A50" s="3" t="s">
        <v>222</v>
      </c>
      <c r="B50" s="3">
        <v>1159</v>
      </c>
    </row>
    <row r="51" spans="1:2" hidden="1" outlineLevel="1">
      <c r="A51" s="3" t="s">
        <v>223</v>
      </c>
      <c r="B51" s="3">
        <f>9.99*23.615</f>
        <v>235.91385</v>
      </c>
    </row>
    <row r="52" spans="1:2" hidden="1" outlineLevel="1">
      <c r="A52" s="3" t="s">
        <v>224</v>
      </c>
      <c r="B52" s="3">
        <f>9.99*23.69</f>
        <v>236.66310000000001</v>
      </c>
    </row>
    <row r="53" spans="1:2" hidden="1" outlineLevel="1">
      <c r="A53" s="3" t="s">
        <v>224</v>
      </c>
      <c r="B53" s="3">
        <v>249</v>
      </c>
    </row>
    <row r="54" spans="1:2" hidden="1" outlineLevel="1">
      <c r="A54" s="3" t="s">
        <v>224</v>
      </c>
      <c r="B54" s="3">
        <v>235</v>
      </c>
    </row>
    <row r="55" spans="1:2" hidden="1" outlineLevel="1">
      <c r="A55" s="3" t="s">
        <v>224</v>
      </c>
      <c r="B55" s="3">
        <f>9.99*23.69</f>
        <v>236.66310000000001</v>
      </c>
    </row>
    <row r="56" spans="1:2" collapsed="1">
      <c r="A56" s="1" t="s">
        <v>233</v>
      </c>
      <c r="B56" s="1">
        <f>SUM(B57)</f>
        <v>6208</v>
      </c>
    </row>
    <row r="57" spans="1:2">
      <c r="A57" t="s">
        <v>225</v>
      </c>
      <c r="B57">
        <f>6208</f>
        <v>6208</v>
      </c>
    </row>
    <row r="58" spans="1:2">
      <c r="B58">
        <f>B8+B19+B36+B57</f>
        <v>48211.659209999998</v>
      </c>
    </row>
  </sheetData>
  <dataConsolidate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Členové</vt:lpstr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Katrisone</dc:creator>
  <cp:lastModifiedBy>Katrisone</cp:lastModifiedBy>
  <dcterms:created xsi:type="dcterms:W3CDTF">2017-05-30T13:30:55Z</dcterms:created>
  <dcterms:modified xsi:type="dcterms:W3CDTF">2017-09-19T05:01:18Z</dcterms:modified>
</cp:coreProperties>
</file>